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<sst xmlns="http://schemas.openxmlformats.org/spreadsheetml/2006/main" count="267" uniqueCount="194">
  <si>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</si>
  <si>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</si>
  <si>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</si>
  <si>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</si>
  <si>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</si>
  <si>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</si>
  <si>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</si>
  <si>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</si>
  <si>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</si>
  <si>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</si>
  <si>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</si>
  <si>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</si>
  <si>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</si>
  <si>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</si>
  <si>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</si>
  <si>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</si>
  <si>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</si>
  <si>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</si>
  <si>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</si>
  <si>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</si>
  <si>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</si>
  <si>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</si>
  <si>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</si>
  <si>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</si>
  <si>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</si>
  <si>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</si>
  <si>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</si>
  <si>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</si>
  <si>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</si>
  <si>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</si>
  <si>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</si>
  <si>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</si>
  <si>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</si>
  <si>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</si>
  <si>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</si>
  <si>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</si>
  <si>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</si>
  <si>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</si>
  <si>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</si>
  <si>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</si>
  <si>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</si>
  <si>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</si>
  <si>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</si>
  <si>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</si>
  <si>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</si>
  <si>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</si>
  <si>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</si>
  <si>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</si>
  <si>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</si>
  <si>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</si>
  <si>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</si>
  <si>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</si>
  <si>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</si>
  <si>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</si>
  <si>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</si>
  <si>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</si>
  <si>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</si>
  <si>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</si>
  <si>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</si>
  <si>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</si>
  <si>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</si>
  <si>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</si>
  <si>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</si>
  <si>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</si>
  <si>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</si>
  <si>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</si>
  <si>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</si>
  <si>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</si>
  <si>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</si>
  <si>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</si>
  <si>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</si>
  <si>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</si>
  <si>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</si>
  <si>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</si>
  <si>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</si>
  <si>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</si>
  <si>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</si>
  <si>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</si>
  <si>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</si>
  <si>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</si>
  <si>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</si>
  <si>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</si>
  <si>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</si>
  <si>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</si>
  <si>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</si>
  <si>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</si>
  <si>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</si>
  <si>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</si>
  <si>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</si>
  <si>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</si>
  <si>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</si>
  <si>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</si>
  <si>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</si>
  <si>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</si>
  <si>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</si>
  <si>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</si>
  <si>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</si>
  <si>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</si>
  <si>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</si>
  <si>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</si>
  <si>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</si>
  <si>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</si>
  <si>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</si>
  <si>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</si>
  <si>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</si>
  <si>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</si>
  <si>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</si>
  <si>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</si>
  <si>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</si>
  <si>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</si>
  <si>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</si>
  <si>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</si>
  <si>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</si>
  <si>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</si>
  <si>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</si>
  <si>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</si>
  <si>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</si>
  <si>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</si>
  <si>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</si>
  <si>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</si>
  <si>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</si>
  <si>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</si>
  <si>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</si>
  <si>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</si>
  <si>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</si>
  <si>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</si>
  <si>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</si>
  <si>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</si>
  <si>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</si>
  <si>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</si>
  <si>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</si>
  <si>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</si>
  <si>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</si>
  <si>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</si>
  <si>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</si>
  <si>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</si>
  <si>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</si>
  <si>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</si>
  <si>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</si>
  <si>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</si>
  <si>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</si>
  <si>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</si>
  <si>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</si>
  <si>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</si>
  <si>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</si>
  <si>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</si>
  <si>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</si>
  <si>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</si>
  <si>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</si>
  <si>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</si>
  <si>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</si>
  <si>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</si>
  <si>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</si>
  <si>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</si>
  <si>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</si>
  <si>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</si>
  <si>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</si>
  <si>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</si>
  <si>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</si>
  <si>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</si>
  <si>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</si>
  <si>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</si>
  <si>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</si>
  <si>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</si>
  <si>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</si>
  <si>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</si>
  <si>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</si>
  <si>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</si>
  <si>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</si>
  <si>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</si>
  <si>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</si>
  <si>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</si>
  <si>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</si>
  <si>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</si>
  <si>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</si>
  <si>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</si>
  <si>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</si>
  <si>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</si>
  <si>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</si>
  <si>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</si>
  <si>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</si>
  <si>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</si>
  <si>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</si>
  <si>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</si>
  <si>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</si>
  <si>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</si>
  <si>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</si>
  <si>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</si>
  <si>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</si>
  <si>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</si>
  <si>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</si>
  <si>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55</t>
  </si>
  <si>
    <t>#2</t>
  </si>
  <si>
    <t>DKM 270-600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</si>
</sst>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25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3</xdr:col>
      <xdr:colOff>1266825</xdr:colOff>
      <xdr:row>3</xdr:row>
      <xdr:rowOff>9525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02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R14" sqref="R14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D1" s="33"/>
      <c r="E1" s="370" t="s">
        <v>184</v>
      </c>
      <c r="F1" s="358" t="s">
        <v>193</v>
      </c>
      <c r="H1" s="369" t="s">
        <v>192</v>
      </c>
      <c r="K1" s="207" t="s">
        <v>188</v>
      </c>
    </row>
    <row r="2" spans="1:4" ht="10.5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81" t="s">
        <v>1</v>
      </c>
      <c r="D3" s="33"/>
      <c r="E3" s="382" t="s">
        <v>187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1.3043973043883548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50.4</v>
      </c>
      <c r="R4" s="149">
        <f>D40</f>
        <v>6091200</v>
      </c>
      <c r="S4" s="220">
        <v>7</v>
      </c>
      <c r="T4" s="133"/>
      <c r="U4" s="219">
        <v>355000</v>
      </c>
      <c r="V4" s="72">
        <f>V21/V26</f>
        <v>0.30439730438835483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0.041576732949494946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50714.28571428572</v>
      </c>
      <c r="W5" s="91">
        <f>U4/S4</f>
        <v>50714.28571428572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140</v>
      </c>
      <c r="C8" s="7" t="s">
        <v>1</v>
      </c>
      <c r="I8" s="4"/>
      <c r="J8" s="16" t="s">
        <v>17</v>
      </c>
      <c r="K8" s="167">
        <v>2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6</v>
      </c>
      <c r="C9" s="1"/>
      <c r="D9" t="s">
        <v>9</v>
      </c>
      <c r="E9" s="1">
        <f>B13*F11</f>
        <v>110.88000000000001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6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221.76000000000002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110.88000000000001</v>
      </c>
      <c r="C13" s="1"/>
      <c r="D13" t="s">
        <v>2</v>
      </c>
      <c r="E13" s="1">
        <f>E9*E10</f>
        <v>221.76000000000002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8875</v>
      </c>
      <c r="W14" s="308">
        <f>V14</f>
        <v>8875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4536</v>
      </c>
      <c r="F15">
        <v>0.24</v>
      </c>
      <c r="G15" s="8">
        <f>H15-C23-I15</f>
        <v>150</v>
      </c>
      <c r="H15">
        <v>300</v>
      </c>
      <c r="I15" s="27">
        <v>75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60</v>
      </c>
      <c r="L16" s="169">
        <v>0.1</v>
      </c>
      <c r="M16" s="151">
        <f>K16*L16</f>
        <v>6</v>
      </c>
      <c r="N16" s="153">
        <f>M16/M34</f>
        <v>0.20043261560392908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50.4</v>
      </c>
      <c r="C17" s="224">
        <f>E9</f>
        <v>110.88000000000001</v>
      </c>
      <c r="D17" t="s">
        <v>28</v>
      </c>
      <c r="E17" s="1">
        <f>B23*K9</f>
        <v>360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50.4</v>
      </c>
      <c r="J19" s="155" t="s">
        <v>59</v>
      </c>
      <c r="K19" s="116">
        <v>0.6</v>
      </c>
      <c r="L19" s="172">
        <f>M48</f>
        <v>0.25</v>
      </c>
      <c r="M19" s="151">
        <f>I19*K19*L19</f>
        <v>7.56</v>
      </c>
      <c r="N19" s="153">
        <f>M19/M34</f>
        <v>0.2525450956609506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1000</v>
      </c>
      <c r="G20">
        <v>2.2</v>
      </c>
      <c r="H20" t="s">
        <v>50</v>
      </c>
      <c r="I20" s="33">
        <f>E9/G20</f>
        <v>50.4</v>
      </c>
      <c r="J20" s="190" t="s">
        <v>66</v>
      </c>
      <c r="K20" s="117">
        <v>0.4</v>
      </c>
      <c r="L20" s="172">
        <f>M49</f>
        <v>0.15</v>
      </c>
      <c r="M20" s="151">
        <f>I20*K20*L20</f>
        <v>3.024</v>
      </c>
      <c r="N20" s="153">
        <f>M20/M34</f>
        <v>0.10101803826438026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27.99552071668533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77089.28571428571</v>
      </c>
      <c r="W21" s="200">
        <f>SUM(W5:W20)</f>
        <v>76089.28571428571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16.797312430011196</v>
      </c>
      <c r="G22" t="s">
        <v>7</v>
      </c>
      <c r="J22" s="190" t="s">
        <v>65</v>
      </c>
      <c r="K22" s="106">
        <v>2</v>
      </c>
      <c r="L22" s="173">
        <v>5</v>
      </c>
      <c r="M22" s="151">
        <f>L22*K22</f>
        <v>10</v>
      </c>
      <c r="N22" s="153">
        <f>M22/M34</f>
        <v>0.3340543593398818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10.407040045714284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660682.9629124986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1846.1520000000003</v>
      </c>
      <c r="I24" s="33"/>
      <c r="J24" s="155" t="s">
        <v>137</v>
      </c>
      <c r="K24" s="111">
        <f>C17*C18</f>
        <v>19.9584</v>
      </c>
      <c r="L24" s="175">
        <v>0.002</v>
      </c>
      <c r="M24" s="151">
        <f>L24*K24</f>
        <v>0.0399168</v>
      </c>
      <c r="N24" s="153">
        <f>M24/M34</f>
        <v>0.0013334381050898194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0.7371010451279427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0.1105651567691914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8205.12</v>
      </c>
      <c r="I26" s="33">
        <v>1100</v>
      </c>
      <c r="J26" s="155" t="s">
        <v>15</v>
      </c>
      <c r="K26" s="111">
        <f>G34/I26</f>
        <v>331.1330923636363</v>
      </c>
      <c r="L26" s="176">
        <v>0.01</v>
      </c>
      <c r="M26" s="151">
        <f>K26*L26</f>
        <v>3.3113309236363633</v>
      </c>
      <c r="N26" s="153">
        <f>M26/M34</f>
        <v>0.11061645302576845</v>
      </c>
      <c r="O26" t="s">
        <v>1</v>
      </c>
      <c r="Q26" s="46" t="s">
        <v>115</v>
      </c>
      <c r="R26" s="194">
        <f>R19*R5</f>
        <v>41.57673294949495</v>
      </c>
      <c r="S26" s="122" t="s">
        <v>156</v>
      </c>
      <c r="T26" s="207"/>
      <c r="U26" s="84" t="s">
        <v>1</v>
      </c>
      <c r="V26" s="77">
        <f>R4*R5</f>
        <v>253252.1957419636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1.3043973043883548</v>
      </c>
      <c r="S27" s="201">
        <f>V4</f>
        <v>0.30439730438835483</v>
      </c>
      <c r="T27" s="136"/>
      <c r="U27" s="77">
        <f>R29*U28</f>
        <v>108.4651567691914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192090.72959999996</v>
      </c>
      <c r="I28" s="33">
        <v>0.02832</v>
      </c>
      <c r="J28" s="190" t="s">
        <v>147</v>
      </c>
      <c r="K28" s="114">
        <f>K26*I28</f>
        <v>9.377689175738182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0.2628989548720573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4.002707709890109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108.4651567691914</v>
      </c>
      <c r="S29" s="95" t="s">
        <v>94</v>
      </c>
      <c r="T29" s="127"/>
      <c r="U29" s="90">
        <f>R19</f>
        <v>1000</v>
      </c>
      <c r="V29" s="77">
        <f>V26+V21</f>
        <v>330341.4814562493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157172.39999999997</v>
      </c>
      <c r="I30" s="33">
        <v>4</v>
      </c>
      <c r="J30" s="190" t="s">
        <v>138</v>
      </c>
      <c r="K30" s="110">
        <f>K29*I30</f>
        <v>16.010830839560438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0.1084651567691914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7.765252957186812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1184.3999999999999</v>
      </c>
      <c r="C32" s="320" t="s">
        <v>50</v>
      </c>
      <c r="D32" s="377"/>
      <c r="E32" s="378"/>
      <c r="F32" t="s">
        <v>5</v>
      </c>
      <c r="G32" s="1">
        <f>E17*F17*G17</f>
        <v>4932</v>
      </c>
      <c r="I32" s="19">
        <v>7000</v>
      </c>
      <c r="J32" s="239" t="s">
        <v>166</v>
      </c>
      <c r="K32" s="241">
        <f>G34/I32</f>
        <v>52.03520022857142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330341.4814562493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1.3028400000000002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364246.4015999999</v>
      </c>
      <c r="J34" s="9"/>
      <c r="K34" s="10" t="s">
        <v>21</v>
      </c>
      <c r="L34" s="11"/>
      <c r="M34" s="154">
        <f>SUM(M16:M33)</f>
        <v>29.935247723636362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28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0.041576732949494946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0.06688842381969645</v>
      </c>
      <c r="R36" s="32"/>
      <c r="S36" s="30"/>
      <c r="T36" s="31"/>
      <c r="U36" s="281">
        <f>U40-V21</f>
        <v>119402.14809845458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720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0.3535631339253309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6091200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0.0013334381050898194</v>
      </c>
      <c r="Q40" s="92"/>
      <c r="R40" s="212" t="s">
        <v>1</v>
      </c>
      <c r="S40" s="56"/>
      <c r="T40" s="56"/>
      <c r="U40" s="213">
        <f>Q36*Q37*S37*S38*S39</f>
        <v>196491.4338127403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0.3110490686296975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16920</v>
      </c>
      <c r="E42" s="311"/>
      <c r="F42" s="313"/>
      <c r="G42" s="329">
        <v>60</v>
      </c>
      <c r="H42" s="330">
        <f>K8</f>
        <v>2</v>
      </c>
      <c r="I42" s="331">
        <f>K9</f>
        <v>6</v>
      </c>
      <c r="J42" s="332">
        <f>G42*H42*I42</f>
        <v>720</v>
      </c>
      <c r="K42" s="366">
        <f>M34/J42</f>
        <v>0.041576732949494946</v>
      </c>
      <c r="L42" s="49"/>
      <c r="M42" s="162" t="s">
        <v>1</v>
      </c>
      <c r="N42" s="163"/>
      <c r="R42" s="30"/>
      <c r="S42" s="31"/>
      <c r="T42" s="31">
        <f>V43*V45*Y47</f>
        <v>4000000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0.3340543593398818</v>
      </c>
      <c r="R43" s="256" t="s">
        <v>175</v>
      </c>
      <c r="S43" s="31"/>
      <c r="T43" s="31"/>
      <c r="U43" s="298" t="s">
        <v>167</v>
      </c>
      <c r="V43" s="368">
        <f>K8</f>
        <v>2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28800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7000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0.1105651567691914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110.5651567691914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2014-04-01T09:57:37Z</dcterms:modified>
  <cp:category/>
  <cp:version/>
  <cp:contentType/>
  <cp:contentStatus/>
</cp:coreProperties>
</file>